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22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" i="1" l="1"/>
  <c r="B27" i="1" l="1"/>
  <c r="F24" i="1"/>
  <c r="E25" i="1" l="1"/>
  <c r="F25" i="1" s="1"/>
  <c r="E26" i="1" l="1"/>
  <c r="B7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8" i="1"/>
  <c r="E27" i="1" l="1"/>
  <c r="F26" i="1"/>
  <c r="C9" i="1"/>
  <c r="C11" i="1"/>
  <c r="C12" i="1"/>
  <c r="B8" i="1"/>
  <c r="B9" i="1"/>
  <c r="B11" i="1"/>
  <c r="B12" i="1"/>
  <c r="C10" i="1"/>
  <c r="C7" i="1"/>
  <c r="E28" i="1" l="1"/>
  <c r="F27" i="1"/>
  <c r="B10" i="1"/>
  <c r="E29" i="1" l="1"/>
  <c r="F28" i="1"/>
  <c r="C13" i="1"/>
  <c r="B13" i="1"/>
  <c r="E30" i="1" l="1"/>
  <c r="F29" i="1"/>
  <c r="C14" i="1"/>
  <c r="B14" i="1"/>
  <c r="E31" i="1" l="1"/>
  <c r="F30" i="1"/>
  <c r="B15" i="1"/>
  <c r="C15" i="1"/>
  <c r="E32" i="1" l="1"/>
  <c r="F31" i="1"/>
  <c r="B16" i="1"/>
  <c r="C16" i="1"/>
  <c r="E33" i="1" l="1"/>
  <c r="F32" i="1"/>
  <c r="C17" i="1"/>
  <c r="B17" i="1"/>
  <c r="E34" i="1" l="1"/>
  <c r="F34" i="1" s="1"/>
  <c r="F33" i="1"/>
  <c r="C18" i="1"/>
  <c r="B18" i="1"/>
  <c r="C19" i="1" l="1"/>
  <c r="B19" i="1"/>
  <c r="B20" i="1" l="1"/>
  <c r="C20" i="1"/>
</calcChain>
</file>

<file path=xl/sharedStrings.xml><?xml version="1.0" encoding="utf-8"?>
<sst xmlns="http://schemas.openxmlformats.org/spreadsheetml/2006/main" count="24" uniqueCount="19">
  <si>
    <t>a=</t>
  </si>
  <si>
    <t>t, c</t>
  </si>
  <si>
    <r>
      <t>x=v</t>
    </r>
    <r>
      <rPr>
        <vertAlign val="subscript"/>
        <sz val="11"/>
        <color theme="1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charset val="204"/>
        <scheme val="minor"/>
      </rPr>
      <t xml:space="preserve"> * cos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04"/>
        <scheme val="minor"/>
      </rPr>
      <t xml:space="preserve"> * t</t>
    </r>
  </si>
  <si>
    <r>
      <t>y = v</t>
    </r>
    <r>
      <rPr>
        <vertAlign val="subscript"/>
        <sz val="11"/>
        <color theme="1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charset val="204"/>
        <scheme val="minor"/>
      </rPr>
      <t xml:space="preserve"> * sin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04"/>
        <scheme val="minor"/>
      </rPr>
      <t xml:space="preserve"> * t - g*t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/2</t>
    </r>
  </si>
  <si>
    <t>м/с</t>
  </si>
  <si>
    <t>градусов</t>
  </si>
  <si>
    <t>S=</t>
  </si>
  <si>
    <t>м</t>
  </si>
  <si>
    <t>L=</t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</si>
  <si>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0</t>
    </r>
    <r>
      <rPr>
        <b/>
        <sz val="11"/>
        <color theme="1"/>
        <rFont val="Calibri"/>
        <family val="2"/>
        <charset val="204"/>
        <scheme val="minor"/>
      </rPr>
      <t>=</t>
    </r>
  </si>
  <si>
    <t>a</t>
  </si>
  <si>
    <t>L</t>
  </si>
  <si>
    <r>
      <t>a(</t>
    </r>
    <r>
      <rPr>
        <b/>
        <sz val="11"/>
        <color theme="1"/>
        <rFont val="Times New Roman"/>
        <family val="1"/>
        <charset val="204"/>
      </rPr>
      <t>min</t>
    </r>
    <r>
      <rPr>
        <b/>
        <sz val="11"/>
        <color theme="1"/>
        <rFont val="Symbol"/>
        <family val="1"/>
        <charset val="2"/>
      </rPr>
      <t>)</t>
    </r>
  </si>
  <si>
    <r>
      <t>a(</t>
    </r>
    <r>
      <rPr>
        <b/>
        <sz val="11"/>
        <color theme="1"/>
        <rFont val="Times New Roman"/>
        <family val="1"/>
        <charset val="204"/>
      </rPr>
      <t>max</t>
    </r>
    <r>
      <rPr>
        <b/>
        <sz val="11"/>
        <color theme="1"/>
        <rFont val="Symbol"/>
        <family val="1"/>
        <charset val="2"/>
      </rPr>
      <t>)</t>
    </r>
  </si>
  <si>
    <t>1)</t>
  </si>
  <si>
    <t>2)</t>
  </si>
  <si>
    <t>Практическая работа по моделированию движения тела, брошенного под углом к горизонту</t>
  </si>
  <si>
    <t xml:space="preserve">Компьютерная модель </t>
  </si>
  <si>
    <t>Уточнение диапазонов углов бросания, при которых мяч попадет в стенку (с помощью метода [Сервис]-[Подбор параметра])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</si>
</sst>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vertAlign val="subscript"/>
      <sz val="11"/>
      <color theme="1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1" fillId="2" borderId="0" xfId="0" applyFont="1" applyFill="1"/>
    <xf numFmtId="0" fontId="0" fillId="3" borderId="2" xfId="0" applyFill="1" applyBorder="1"/>
    <xf numFmtId="0" fontId="0" fillId="2" borderId="1" xfId="0" applyFill="1" applyBorder="1"/>
    <xf numFmtId="0" fontId="6" fillId="0" borderId="1" xfId="0" applyFont="1" applyBorder="1"/>
    <xf numFmtId="0" fontId="0" fillId="0" borderId="5" xfId="0" applyBorder="1"/>
    <xf numFmtId="0" fontId="0" fillId="0" borderId="0" xfId="0" applyBorder="1"/>
    <xf numFmtId="2" fontId="0" fillId="0" borderId="0" xfId="0" applyNumberFormat="1" applyBorder="1"/>
    <xf numFmtId="0" fontId="0" fillId="0" borderId="6" xfId="0" applyBorder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4" borderId="0" xfId="0" applyFill="1"/>
    <xf numFmtId="0" fontId="8" fillId="4" borderId="0" xfId="0" applyFont="1" applyFill="1"/>
    <xf numFmtId="0" fontId="9" fillId="4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30283507949949E-2"/>
          <c:y val="0.12055699357355786"/>
          <c:w val="0.8512284170756681"/>
          <c:h val="0.79963212592703425"/>
        </c:manualLayout>
      </c:layout>
      <c:scatterChart>
        <c:scatterStyle val="smoothMarker"/>
        <c:varyColors val="0"/>
        <c:ser>
          <c:idx val="0"/>
          <c:order val="0"/>
          <c:dLbls>
            <c:dLbl>
              <c:idx val="1"/>
              <c:layout>
                <c:manualLayout>
                  <c:x val="-5.8333333333333334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5555555555555552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000000000000001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66666666666666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500000000000005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888888888888838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Лист1!$B$7:$B$20</c:f>
              <c:numCache>
                <c:formatCode>0.00</c:formatCode>
                <c:ptCount val="14"/>
                <c:pt idx="0" formatCode="General">
                  <c:v>0</c:v>
                </c:pt>
                <c:pt idx="1">
                  <c:v>2.9489473594403708</c:v>
                </c:pt>
                <c:pt idx="2">
                  <c:v>5.8978947188807416</c:v>
                </c:pt>
                <c:pt idx="3">
                  <c:v>8.8468420783211137</c:v>
                </c:pt>
                <c:pt idx="4">
                  <c:v>11.795789437761483</c:v>
                </c:pt>
                <c:pt idx="5">
                  <c:v>14.744736797201853</c:v>
                </c:pt>
                <c:pt idx="6">
                  <c:v>17.693684156642224</c:v>
                </c:pt>
                <c:pt idx="7">
                  <c:v>20.642631516082592</c:v>
                </c:pt>
                <c:pt idx="8">
                  <c:v>23.591578875522963</c:v>
                </c:pt>
                <c:pt idx="9">
                  <c:v>26.54052623496333</c:v>
                </c:pt>
                <c:pt idx="10">
                  <c:v>29.489473594403702</c:v>
                </c:pt>
                <c:pt idx="11">
                  <c:v>32.438420953844073</c:v>
                </c:pt>
                <c:pt idx="12">
                  <c:v>35.387368313284448</c:v>
                </c:pt>
                <c:pt idx="13">
                  <c:v>38.336315672724815</c:v>
                </c:pt>
              </c:numCache>
            </c:numRef>
          </c:xVal>
          <c:yVal>
            <c:numRef>
              <c:f>Лист1!$C$7:$C$20</c:f>
              <c:numCache>
                <c:formatCode>0.00</c:formatCode>
                <c:ptCount val="14"/>
                <c:pt idx="0" formatCode="General">
                  <c:v>0</c:v>
                </c:pt>
                <c:pt idx="1">
                  <c:v>1.8686751708637659</c:v>
                </c:pt>
                <c:pt idx="2">
                  <c:v>3.3449503417275319</c:v>
                </c:pt>
                <c:pt idx="3">
                  <c:v>4.4288255125912981</c:v>
                </c:pt>
                <c:pt idx="4">
                  <c:v>5.1203006834550635</c:v>
                </c:pt>
                <c:pt idx="5">
                  <c:v>5.4193758543188286</c:v>
                </c:pt>
                <c:pt idx="6">
                  <c:v>5.3260510251825934</c:v>
                </c:pt>
                <c:pt idx="7">
                  <c:v>4.8403261960463606</c:v>
                </c:pt>
                <c:pt idx="8">
                  <c:v>3.9622013669101257</c:v>
                </c:pt>
                <c:pt idx="9">
                  <c:v>2.6916765377738923</c:v>
                </c:pt>
                <c:pt idx="10">
                  <c:v>1.0287517086376567</c:v>
                </c:pt>
                <c:pt idx="11">
                  <c:v>-1.026573120498572</c:v>
                </c:pt>
                <c:pt idx="12">
                  <c:v>-3.4742979496348134</c:v>
                </c:pt>
                <c:pt idx="13">
                  <c:v>-6.3144227787710463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0464"/>
        <c:axId val="98192000"/>
      </c:scatterChart>
      <c:valAx>
        <c:axId val="98190464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98192000"/>
        <c:crossesAt val="0"/>
        <c:crossBetween val="midCat"/>
      </c:valAx>
      <c:valAx>
        <c:axId val="98192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81904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3455912019262052"/>
          <c:y val="0.85144121340584633"/>
          <c:w val="0.13927008090930781"/>
          <c:h val="7.143868127752406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Лист1!$F$23</c:f>
              <c:strCache>
                <c:ptCount val="1"/>
                <c:pt idx="0">
                  <c:v>L</c:v>
                </c:pt>
              </c:strCache>
            </c:strRef>
          </c:tx>
          <c:xVal>
            <c:numRef>
              <c:f>Лист1!$E$24:$E$37</c:f>
              <c:numCache>
                <c:formatCode>General</c:formatCode>
                <c:ptCount val="1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</c:numCache>
            </c:numRef>
          </c:xVal>
          <c:yVal>
            <c:numRef>
              <c:f>Лист1!$F$24:$F$37</c:f>
              <c:numCache>
                <c:formatCode>General</c:formatCode>
                <c:ptCount val="14"/>
                <c:pt idx="0">
                  <c:v>-6.5647552145625063</c:v>
                </c:pt>
                <c:pt idx="1">
                  <c:v>-4.5108557377721255</c:v>
                </c:pt>
                <c:pt idx="2">
                  <c:v>-2.5984288420857808</c:v>
                </c:pt>
                <c:pt idx="3">
                  <c:v>-0.84615859097789325</c:v>
                </c:pt>
                <c:pt idx="4">
                  <c:v>0.7010167680835977</c:v>
                </c:pt>
                <c:pt idx="5">
                  <c:v>1.9547873323732254</c:v>
                </c:pt>
                <c:pt idx="6">
                  <c:v>2.75</c:v>
                </c:pt>
                <c:pt idx="7">
                  <c:v>2.7763387559173651</c:v>
                </c:pt>
                <c:pt idx="8">
                  <c:v>1.429798517438357</c:v>
                </c:pt>
                <c:pt idx="9">
                  <c:v>-2.5384757729336656</c:v>
                </c:pt>
                <c:pt idx="10">
                  <c:v>-11.949940209758182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228864"/>
        <c:axId val="98234752"/>
      </c:scatterChart>
      <c:valAx>
        <c:axId val="98228864"/>
        <c:scaling>
          <c:orientation val="minMax"/>
          <c:max val="60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crossAx val="98234752"/>
        <c:crosses val="autoZero"/>
        <c:crossBetween val="midCat"/>
        <c:majorUnit val="5"/>
      </c:valAx>
      <c:valAx>
        <c:axId val="9823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2288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3</xdr:row>
      <xdr:rowOff>85725</xdr:rowOff>
    </xdr:from>
    <xdr:to>
      <xdr:col>10</xdr:col>
      <xdr:colOff>523875</xdr:colOff>
      <xdr:row>19</xdr:row>
      <xdr:rowOff>185737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209550</xdr:colOff>
      <xdr:row>4</xdr:row>
      <xdr:rowOff>114300</xdr:rowOff>
    </xdr:from>
    <xdr:to>
      <xdr:col>5</xdr:col>
      <xdr:colOff>66675</xdr:colOff>
      <xdr:row>5</xdr:row>
      <xdr:rowOff>219075</xdr:rowOff>
    </xdr:to>
    <xdr:sp macro="" textlink="">
      <xdr:nvSpPr>
        <xdr:cNvPr id="5" name="TextBox 4"/>
        <xdr:cNvSpPr txBox="1"/>
      </xdr:nvSpPr>
      <xdr:spPr>
        <a:xfrm>
          <a:off x="3600450" y="533400"/>
          <a:ext cx="4667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Y</a:t>
          </a:r>
          <a:endParaRPr lang="ru-RU" sz="1100" b="1"/>
        </a:p>
      </xdr:txBody>
    </xdr:sp>
    <xdr:clientData/>
  </xdr:twoCellAnchor>
  <xdr:twoCellAnchor>
    <xdr:from>
      <xdr:col>8</xdr:col>
      <xdr:colOff>600075</xdr:colOff>
      <xdr:row>11</xdr:row>
      <xdr:rowOff>9525</xdr:rowOff>
    </xdr:from>
    <xdr:to>
      <xdr:col>9</xdr:col>
      <xdr:colOff>0</xdr:colOff>
      <xdr:row>12</xdr:row>
      <xdr:rowOff>19050</xdr:rowOff>
    </xdr:to>
    <xdr:cxnSp macro="">
      <xdr:nvCxnSpPr>
        <xdr:cNvPr id="7" name="Прямая соединительная линия 6"/>
        <xdr:cNvCxnSpPr/>
      </xdr:nvCxnSpPr>
      <xdr:spPr>
        <a:xfrm flipV="1">
          <a:off x="6429375" y="2257425"/>
          <a:ext cx="9525" cy="200025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</xdr:colOff>
      <xdr:row>22</xdr:row>
      <xdr:rowOff>4762</xdr:rowOff>
    </xdr:from>
    <xdr:to>
      <xdr:col>13</xdr:col>
      <xdr:colOff>371475</xdr:colOff>
      <xdr:row>36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561975</xdr:colOff>
      <xdr:row>9</xdr:row>
      <xdr:rowOff>142875</xdr:rowOff>
    </xdr:from>
    <xdr:to>
      <xdr:col>10</xdr:col>
      <xdr:colOff>419100</xdr:colOff>
      <xdr:row>11</xdr:row>
      <xdr:rowOff>66675</xdr:rowOff>
    </xdr:to>
    <xdr:sp macro="" textlink="">
      <xdr:nvSpPr>
        <xdr:cNvPr id="8" name="TextBox 7"/>
        <xdr:cNvSpPr txBox="1"/>
      </xdr:nvSpPr>
      <xdr:spPr>
        <a:xfrm>
          <a:off x="7000875" y="1581150"/>
          <a:ext cx="4667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X</a:t>
          </a:r>
          <a:endParaRPr lang="ru-RU" sz="1100" b="1"/>
        </a:p>
      </xdr:txBody>
    </xdr:sp>
    <xdr:clientData/>
  </xdr:twoCellAnchor>
  <xdr:twoCellAnchor>
    <xdr:from>
      <xdr:col>6</xdr:col>
      <xdr:colOff>342900</xdr:colOff>
      <xdr:row>22</xdr:row>
      <xdr:rowOff>171450</xdr:rowOff>
    </xdr:from>
    <xdr:to>
      <xdr:col>7</xdr:col>
      <xdr:colOff>200025</xdr:colOff>
      <xdr:row>24</xdr:row>
      <xdr:rowOff>47625</xdr:rowOff>
    </xdr:to>
    <xdr:sp macro="" textlink="">
      <xdr:nvSpPr>
        <xdr:cNvPr id="9" name="TextBox 8"/>
        <xdr:cNvSpPr txBox="1"/>
      </xdr:nvSpPr>
      <xdr:spPr>
        <a:xfrm>
          <a:off x="4953000" y="4095750"/>
          <a:ext cx="4667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L</a:t>
          </a:r>
          <a:endParaRPr lang="ru-RU" sz="1100" b="1"/>
        </a:p>
      </xdr:txBody>
    </xdr:sp>
    <xdr:clientData/>
  </xdr:twoCellAnchor>
  <xdr:twoCellAnchor>
    <xdr:from>
      <xdr:col>12</xdr:col>
      <xdr:colOff>390525</xdr:colOff>
      <xdr:row>26</xdr:row>
      <xdr:rowOff>57150</xdr:rowOff>
    </xdr:from>
    <xdr:to>
      <xdr:col>13</xdr:col>
      <xdr:colOff>247650</xdr:colOff>
      <xdr:row>27</xdr:row>
      <xdr:rowOff>171450</xdr:rowOff>
    </xdr:to>
    <xdr:sp macro="" textlink="">
      <xdr:nvSpPr>
        <xdr:cNvPr id="10" name="TextBox 9"/>
        <xdr:cNvSpPr txBox="1"/>
      </xdr:nvSpPr>
      <xdr:spPr>
        <a:xfrm>
          <a:off x="8658225" y="4791075"/>
          <a:ext cx="4667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Symbol" pitchFamily="18" charset="2"/>
            </a:rPr>
            <a:t>a</a:t>
          </a:r>
          <a:endParaRPr lang="ru-R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9" workbookViewId="0">
      <selection activeCell="C37" sqref="C37"/>
    </sheetView>
  </sheetViews>
  <sheetFormatPr defaultRowHeight="15" x14ac:dyDescent="0.25"/>
  <cols>
    <col min="1" max="1" width="5.7109375" customWidth="1"/>
    <col min="2" max="2" width="14.42578125" customWidth="1"/>
    <col min="3" max="3" width="21.5703125" customWidth="1"/>
  </cols>
  <sheetData>
    <row r="1" spans="1:11" ht="18.75" x14ac:dyDescent="0.3">
      <c r="A1" s="21" t="s">
        <v>16</v>
      </c>
      <c r="B1" s="22"/>
      <c r="C1" s="22"/>
      <c r="D1" s="22"/>
      <c r="E1" s="22"/>
      <c r="F1" s="22"/>
      <c r="G1" s="22"/>
      <c r="H1" s="22"/>
      <c r="I1" s="20"/>
      <c r="J1" s="20"/>
      <c r="K1" s="20"/>
    </row>
    <row r="3" spans="1:11" ht="18" x14ac:dyDescent="0.35">
      <c r="A3" s="5" t="s">
        <v>9</v>
      </c>
      <c r="B3" s="5">
        <v>18</v>
      </c>
      <c r="C3" s="5" t="s">
        <v>4</v>
      </c>
      <c r="E3" s="18" t="s">
        <v>17</v>
      </c>
      <c r="F3" s="18"/>
      <c r="G3" s="18"/>
      <c r="H3" s="18"/>
      <c r="I3" s="18"/>
      <c r="J3" s="18"/>
      <c r="K3" s="18"/>
    </row>
    <row r="4" spans="1:11" x14ac:dyDescent="0.25">
      <c r="A4" s="6" t="s">
        <v>0</v>
      </c>
      <c r="B4" s="5">
        <v>35</v>
      </c>
      <c r="C4" s="5" t="s">
        <v>5</v>
      </c>
    </row>
    <row r="5" spans="1:11" ht="15.75" thickBot="1" x14ac:dyDescent="0.3"/>
    <row r="6" spans="1:11" ht="19.5" thickBot="1" x14ac:dyDescent="0.4">
      <c r="A6" s="4" t="s">
        <v>1</v>
      </c>
      <c r="B6" s="14" t="s">
        <v>2</v>
      </c>
      <c r="C6" s="17" t="s">
        <v>3</v>
      </c>
      <c r="D6" s="15"/>
      <c r="E6" s="15"/>
    </row>
    <row r="7" spans="1:11" x14ac:dyDescent="0.25">
      <c r="A7" s="3">
        <v>0</v>
      </c>
      <c r="B7" s="3">
        <f>$B$3*COS(RADIANS($B$4))*A7</f>
        <v>0</v>
      </c>
      <c r="C7" s="3">
        <f>$B$3*SIN(RADIANS($B$4))*A7-9.81*A7^2/2</f>
        <v>0</v>
      </c>
      <c r="D7" s="16"/>
      <c r="E7" s="16"/>
    </row>
    <row r="8" spans="1:11" x14ac:dyDescent="0.25">
      <c r="A8" s="1">
        <f>A7+0.2</f>
        <v>0.2</v>
      </c>
      <c r="B8" s="2">
        <f t="shared" ref="B8:B20" si="0">$B$3*COS(RADIANS($B$4))*A8</f>
        <v>2.9489473594403708</v>
      </c>
      <c r="C8" s="2">
        <f>$B$3*SIN(RADIANS($B$4))*$A8-9.81*$A8^2/2</f>
        <v>1.8686751708637659</v>
      </c>
      <c r="D8" s="16"/>
      <c r="E8" s="16"/>
    </row>
    <row r="9" spans="1:11" x14ac:dyDescent="0.25">
      <c r="A9" s="1">
        <f t="shared" ref="A9:A20" si="1">A8+0.2</f>
        <v>0.4</v>
      </c>
      <c r="B9" s="2">
        <f t="shared" si="0"/>
        <v>5.8978947188807416</v>
      </c>
      <c r="C9" s="2">
        <f t="shared" ref="C9:C20" si="2">$B$3*SIN(RADIANS($B$4))*A9-9.81*A9^2/2</f>
        <v>3.3449503417275319</v>
      </c>
      <c r="D9" s="16"/>
      <c r="E9" s="16"/>
    </row>
    <row r="10" spans="1:11" x14ac:dyDescent="0.25">
      <c r="A10" s="1">
        <f t="shared" si="1"/>
        <v>0.60000000000000009</v>
      </c>
      <c r="B10" s="2">
        <f t="shared" si="0"/>
        <v>8.8468420783211137</v>
      </c>
      <c r="C10" s="2">
        <f t="shared" si="2"/>
        <v>4.4288255125912981</v>
      </c>
      <c r="D10" s="16"/>
      <c r="E10" s="16"/>
    </row>
    <row r="11" spans="1:11" x14ac:dyDescent="0.25">
      <c r="A11" s="1">
        <f t="shared" si="1"/>
        <v>0.8</v>
      </c>
      <c r="B11" s="2">
        <f t="shared" si="0"/>
        <v>11.795789437761483</v>
      </c>
      <c r="C11" s="2">
        <f t="shared" si="2"/>
        <v>5.1203006834550635</v>
      </c>
      <c r="D11" s="16"/>
      <c r="E11" s="16"/>
    </row>
    <row r="12" spans="1:11" x14ac:dyDescent="0.25">
      <c r="A12" s="1">
        <f t="shared" si="1"/>
        <v>1</v>
      </c>
      <c r="B12" s="2">
        <f t="shared" si="0"/>
        <v>14.744736797201853</v>
      </c>
      <c r="C12" s="2">
        <f t="shared" si="2"/>
        <v>5.4193758543188286</v>
      </c>
      <c r="D12" s="16"/>
      <c r="E12" s="16"/>
    </row>
    <row r="13" spans="1:11" x14ac:dyDescent="0.25">
      <c r="A13" s="1">
        <f t="shared" si="1"/>
        <v>1.2</v>
      </c>
      <c r="B13" s="2">
        <f t="shared" si="0"/>
        <v>17.693684156642224</v>
      </c>
      <c r="C13" s="2">
        <f t="shared" si="2"/>
        <v>5.3260510251825934</v>
      </c>
      <c r="D13" s="16"/>
      <c r="E13" s="16"/>
    </row>
    <row r="14" spans="1:11" x14ac:dyDescent="0.25">
      <c r="A14" s="1">
        <f t="shared" si="1"/>
        <v>1.4</v>
      </c>
      <c r="B14" s="2">
        <f t="shared" si="0"/>
        <v>20.642631516082592</v>
      </c>
      <c r="C14" s="2">
        <f t="shared" si="2"/>
        <v>4.8403261960463606</v>
      </c>
      <c r="D14" s="16"/>
      <c r="E14" s="16"/>
    </row>
    <row r="15" spans="1:11" x14ac:dyDescent="0.25">
      <c r="A15" s="1">
        <f t="shared" si="1"/>
        <v>1.5999999999999999</v>
      </c>
      <c r="B15" s="2">
        <f t="shared" si="0"/>
        <v>23.591578875522963</v>
      </c>
      <c r="C15" s="2">
        <f t="shared" si="2"/>
        <v>3.9622013669101257</v>
      </c>
      <c r="D15" s="16"/>
      <c r="E15" s="16"/>
    </row>
    <row r="16" spans="1:11" x14ac:dyDescent="0.25">
      <c r="A16" s="1">
        <f t="shared" si="1"/>
        <v>1.7999999999999998</v>
      </c>
      <c r="B16" s="2">
        <f t="shared" si="0"/>
        <v>26.54052623496333</v>
      </c>
      <c r="C16" s="2">
        <f t="shared" si="2"/>
        <v>2.6916765377738923</v>
      </c>
      <c r="D16" s="16"/>
      <c r="E16" s="16"/>
    </row>
    <row r="17" spans="1:7" x14ac:dyDescent="0.25">
      <c r="A17" s="1">
        <f t="shared" si="1"/>
        <v>1.9999999999999998</v>
      </c>
      <c r="B17" s="2">
        <f t="shared" si="0"/>
        <v>29.489473594403702</v>
      </c>
      <c r="C17" s="2">
        <f t="shared" si="2"/>
        <v>1.0287517086376567</v>
      </c>
      <c r="D17" s="16"/>
      <c r="E17" s="16"/>
    </row>
    <row r="18" spans="1:7" x14ac:dyDescent="0.25">
      <c r="A18" s="1">
        <f t="shared" si="1"/>
        <v>2.1999999999999997</v>
      </c>
      <c r="B18" s="2">
        <f t="shared" si="0"/>
        <v>32.438420953844073</v>
      </c>
      <c r="C18" s="2">
        <f t="shared" si="2"/>
        <v>-1.026573120498572</v>
      </c>
      <c r="D18" s="16"/>
      <c r="E18" s="16"/>
    </row>
    <row r="19" spans="1:7" x14ac:dyDescent="0.25">
      <c r="A19" s="1">
        <f t="shared" si="1"/>
        <v>2.4</v>
      </c>
      <c r="B19" s="2">
        <f t="shared" si="0"/>
        <v>35.387368313284448</v>
      </c>
      <c r="C19" s="2">
        <f t="shared" si="2"/>
        <v>-3.4742979496348134</v>
      </c>
      <c r="D19" s="16"/>
      <c r="E19" s="16"/>
    </row>
    <row r="20" spans="1:7" x14ac:dyDescent="0.25">
      <c r="A20" s="1">
        <f t="shared" si="1"/>
        <v>2.6</v>
      </c>
      <c r="B20" s="2">
        <f t="shared" si="0"/>
        <v>38.336315672724815</v>
      </c>
      <c r="C20" s="2">
        <f t="shared" si="2"/>
        <v>-6.3144227787710463</v>
      </c>
      <c r="D20" s="16"/>
      <c r="E20" s="16"/>
    </row>
    <row r="21" spans="1:7" x14ac:dyDescent="0.25">
      <c r="D21" s="15"/>
      <c r="E21" s="15"/>
    </row>
    <row r="22" spans="1:7" ht="42" customHeight="1" thickBot="1" x14ac:dyDescent="0.3">
      <c r="A22" s="19" t="s">
        <v>18</v>
      </c>
      <c r="B22" s="19"/>
      <c r="C22" s="19"/>
    </row>
    <row r="23" spans="1:7" ht="15.75" thickBot="1" x14ac:dyDescent="0.3">
      <c r="A23" s="10" t="s">
        <v>6</v>
      </c>
      <c r="B23" s="10">
        <v>30</v>
      </c>
      <c r="C23" s="10" t="s">
        <v>7</v>
      </c>
      <c r="E23" s="7" t="s">
        <v>10</v>
      </c>
      <c r="F23" s="8" t="s">
        <v>11</v>
      </c>
      <c r="G23" s="9"/>
    </row>
    <row r="24" spans="1:7" ht="18" x14ac:dyDescent="0.35">
      <c r="A24" s="10" t="s">
        <v>9</v>
      </c>
      <c r="B24" s="10">
        <v>18</v>
      </c>
      <c r="C24" s="10" t="s">
        <v>4</v>
      </c>
      <c r="E24" s="11">
        <v>15</v>
      </c>
      <c r="F24" s="1">
        <f t="shared" ref="F24:F34" si="3">$B$23*TAN(RADIANS(E24))-(9.81*$B$23^2)/(2*$B$24^2*COS(RADIANS(E24))^2)</f>
        <v>-6.5647552145625063</v>
      </c>
    </row>
    <row r="25" spans="1:7" x14ac:dyDescent="0.25">
      <c r="A25" s="6" t="s">
        <v>0</v>
      </c>
      <c r="B25" s="5">
        <v>55.832443590532584</v>
      </c>
      <c r="C25" s="5" t="s">
        <v>5</v>
      </c>
      <c r="E25" s="1">
        <f>E24+5</f>
        <v>20</v>
      </c>
      <c r="F25" s="1">
        <f t="shared" si="3"/>
        <v>-4.5108557377721255</v>
      </c>
    </row>
    <row r="26" spans="1:7" x14ac:dyDescent="0.25">
      <c r="A26" s="5"/>
      <c r="B26" s="5"/>
      <c r="C26" s="5"/>
      <c r="E26" s="1">
        <f t="shared" ref="E26:E34" si="4">E25+5</f>
        <v>25</v>
      </c>
      <c r="F26" s="1">
        <f t="shared" si="3"/>
        <v>-2.5984288420857808</v>
      </c>
    </row>
    <row r="27" spans="1:7" x14ac:dyDescent="0.25">
      <c r="A27" s="5" t="s">
        <v>8</v>
      </c>
      <c r="B27" s="5">
        <f>30*TAN(RADIANS(B25))-(9.81*30^2)/(2*$B$24^2*COS(RADIANS(B25))^2)</f>
        <v>0.99991598235836676</v>
      </c>
      <c r="C27" s="5" t="s">
        <v>7</v>
      </c>
      <c r="E27" s="12">
        <f t="shared" si="4"/>
        <v>30</v>
      </c>
      <c r="F27" s="12">
        <f t="shared" si="3"/>
        <v>-0.84615859097789325</v>
      </c>
    </row>
    <row r="28" spans="1:7" x14ac:dyDescent="0.25">
      <c r="E28" s="12">
        <f t="shared" si="4"/>
        <v>35</v>
      </c>
      <c r="F28" s="12">
        <f t="shared" si="3"/>
        <v>0.7010167680835977</v>
      </c>
    </row>
    <row r="29" spans="1:7" x14ac:dyDescent="0.25">
      <c r="A29" s="1"/>
      <c r="B29" s="13" t="s">
        <v>12</v>
      </c>
      <c r="C29" s="13" t="s">
        <v>13</v>
      </c>
      <c r="E29" s="1">
        <f t="shared" si="4"/>
        <v>40</v>
      </c>
      <c r="F29" s="1">
        <f t="shared" si="3"/>
        <v>1.9547873323732254</v>
      </c>
    </row>
    <row r="30" spans="1:7" x14ac:dyDescent="0.25">
      <c r="A30" s="1" t="s">
        <v>14</v>
      </c>
      <c r="B30" s="1">
        <v>32.637239999999998</v>
      </c>
      <c r="C30" s="1">
        <v>36.076810000000002</v>
      </c>
      <c r="E30" s="1">
        <f t="shared" si="4"/>
        <v>45</v>
      </c>
      <c r="F30" s="1">
        <f t="shared" si="3"/>
        <v>2.75</v>
      </c>
    </row>
    <row r="31" spans="1:7" x14ac:dyDescent="0.25">
      <c r="A31" s="1" t="s">
        <v>15</v>
      </c>
      <c r="B31" s="1">
        <v>55.8324</v>
      </c>
      <c r="C31" s="1">
        <v>57.362009999999998</v>
      </c>
      <c r="E31" s="1">
        <f t="shared" si="4"/>
        <v>50</v>
      </c>
      <c r="F31" s="1">
        <f t="shared" si="3"/>
        <v>2.7763387559173651</v>
      </c>
    </row>
    <row r="32" spans="1:7" x14ac:dyDescent="0.25">
      <c r="E32" s="12">
        <f t="shared" si="4"/>
        <v>55</v>
      </c>
      <c r="F32" s="12">
        <f t="shared" si="3"/>
        <v>1.429798517438357</v>
      </c>
    </row>
    <row r="33" spans="5:6" x14ac:dyDescent="0.25">
      <c r="E33" s="12">
        <f t="shared" si="4"/>
        <v>60</v>
      </c>
      <c r="F33" s="12">
        <f t="shared" si="3"/>
        <v>-2.5384757729336656</v>
      </c>
    </row>
    <row r="34" spans="5:6" x14ac:dyDescent="0.25">
      <c r="E34" s="1">
        <f t="shared" si="4"/>
        <v>65</v>
      </c>
      <c r="F34" s="1">
        <f t="shared" si="3"/>
        <v>-11.949940209758182</v>
      </c>
    </row>
    <row r="35" spans="5:6" x14ac:dyDescent="0.25">
      <c r="E35" s="1"/>
      <c r="F35" s="1"/>
    </row>
    <row r="36" spans="5:6" x14ac:dyDescent="0.25">
      <c r="E36" s="1"/>
      <c r="F36" s="1"/>
    </row>
    <row r="37" spans="5:6" x14ac:dyDescent="0.25">
      <c r="E37" s="1"/>
      <c r="F37" s="1"/>
    </row>
  </sheetData>
  <mergeCells count="2">
    <mergeCell ref="E3:K3"/>
    <mergeCell ref="A22:C2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2015-09-06T15:53:50Z</dcterms:created>
  <dcterms:modified xsi:type="dcterms:W3CDTF">2015-09-22T02:42:48Z</dcterms:modified>
</cp:coreProperties>
</file>